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autoCompressPictures="0"/>
  <bookViews>
    <workbookView xWindow="480" yWindow="0" windowWidth="25600" windowHeight="14800"/>
  </bookViews>
  <sheets>
    <sheet name="Exemplet Göteborg" sheetId="1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1" l="1"/>
  <c r="B5" i="11"/>
  <c r="B10" i="11"/>
  <c r="C28" i="11"/>
  <c r="C26" i="11"/>
  <c r="C24" i="11"/>
  <c r="C22" i="11"/>
  <c r="C20" i="11"/>
  <c r="C27" i="11"/>
  <c r="G27" i="11"/>
  <c r="C25" i="11"/>
  <c r="C23" i="11"/>
  <c r="G23" i="11"/>
  <c r="C21" i="11"/>
  <c r="G21" i="11"/>
  <c r="G25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40" i="11"/>
  <c r="G20" i="11"/>
  <c r="G22" i="11"/>
  <c r="G24" i="11"/>
  <c r="G26" i="11"/>
  <c r="G28" i="11"/>
  <c r="G32" i="11"/>
  <c r="G33" i="11"/>
  <c r="G34" i="11"/>
  <c r="G35" i="11"/>
  <c r="G36" i="11"/>
  <c r="G37" i="11"/>
  <c r="E37" i="11"/>
  <c r="F37" i="11"/>
  <c r="D37" i="11"/>
  <c r="E35" i="11"/>
  <c r="F35" i="11"/>
  <c r="D35" i="11"/>
  <c r="E33" i="11"/>
  <c r="F33" i="11"/>
  <c r="D33" i="11"/>
  <c r="F23" i="11"/>
  <c r="D23" i="11"/>
  <c r="E23" i="11"/>
  <c r="F27" i="11"/>
  <c r="D27" i="11"/>
  <c r="E27" i="11"/>
  <c r="E22" i="11"/>
  <c r="F22" i="11"/>
  <c r="D22" i="11"/>
  <c r="E26" i="11"/>
  <c r="F26" i="11"/>
  <c r="D26" i="11"/>
  <c r="C50" i="11"/>
  <c r="C48" i="11"/>
  <c r="C46" i="11"/>
  <c r="C44" i="11"/>
  <c r="C42" i="11"/>
  <c r="C49" i="11"/>
  <c r="C47" i="11"/>
  <c r="C45" i="11"/>
  <c r="C43" i="11"/>
  <c r="E36" i="11"/>
  <c r="F36" i="11"/>
  <c r="D36" i="11"/>
  <c r="E34" i="11"/>
  <c r="F34" i="11"/>
  <c r="D34" i="11"/>
  <c r="E32" i="11"/>
  <c r="F32" i="11"/>
  <c r="D32" i="11"/>
  <c r="F21" i="11"/>
  <c r="D21" i="11"/>
  <c r="E21" i="11"/>
  <c r="F25" i="11"/>
  <c r="D25" i="11"/>
  <c r="E25" i="11"/>
  <c r="E20" i="11"/>
  <c r="F20" i="11"/>
  <c r="D20" i="11"/>
  <c r="E24" i="11"/>
  <c r="F24" i="11"/>
  <c r="D24" i="11"/>
  <c r="E28" i="11"/>
  <c r="F28" i="11"/>
  <c r="D28" i="11"/>
  <c r="F43" i="11"/>
  <c r="D43" i="11"/>
  <c r="E43" i="11"/>
  <c r="G43" i="11"/>
  <c r="F47" i="11"/>
  <c r="D47" i="11"/>
  <c r="E47" i="11"/>
  <c r="G47" i="11"/>
  <c r="E42" i="11"/>
  <c r="F42" i="11"/>
  <c r="D42" i="11"/>
  <c r="G42" i="11"/>
  <c r="E46" i="11"/>
  <c r="F46" i="11"/>
  <c r="D46" i="11"/>
  <c r="G46" i="11"/>
  <c r="E50" i="11"/>
  <c r="F50" i="11"/>
  <c r="D50" i="11"/>
  <c r="G50" i="11"/>
  <c r="F45" i="11"/>
  <c r="D45" i="11"/>
  <c r="E45" i="11"/>
  <c r="G45" i="11"/>
  <c r="F49" i="11"/>
  <c r="D49" i="11"/>
  <c r="E49" i="11"/>
  <c r="G49" i="11"/>
  <c r="E44" i="11"/>
  <c r="F44" i="11"/>
  <c r="D44" i="11"/>
  <c r="G44" i="11"/>
  <c r="E48" i="11"/>
  <c r="F48" i="11"/>
  <c r="D48" i="11"/>
  <c r="G48" i="11"/>
</calcChain>
</file>

<file path=xl/sharedStrings.xml><?xml version="1.0" encoding="utf-8"?>
<sst xmlns="http://schemas.openxmlformats.org/spreadsheetml/2006/main" count="47" uniqueCount="31">
  <si>
    <t>Biljettintäkter</t>
  </si>
  <si>
    <t>Skatteinkomster</t>
  </si>
  <si>
    <t>Driftskostnader</t>
  </si>
  <si>
    <t>kr</t>
  </si>
  <si>
    <t>Månadskort</t>
  </si>
  <si>
    <t>mil/dag</t>
  </si>
  <si>
    <t>kr/mil</t>
  </si>
  <si>
    <t>kr/d</t>
  </si>
  <si>
    <t>Bil</t>
  </si>
  <si>
    <t>kr/mån</t>
  </si>
  <si>
    <t>Månadsinkomst</t>
  </si>
  <si>
    <t>Skattändr.</t>
  </si>
  <si>
    <t>Privat</t>
  </si>
  <si>
    <t>Kollektivt</t>
  </si>
  <si>
    <t>Antal mkort</t>
  </si>
  <si>
    <t>Bil-&gt;koll</t>
  </si>
  <si>
    <t>deltaskattekr</t>
  </si>
  <si>
    <t>Skatt</t>
  </si>
  <si>
    <t>G- o. J-avdrag</t>
  </si>
  <si>
    <t>Månadslön 25 000</t>
  </si>
  <si>
    <t>(=median 2010)</t>
  </si>
  <si>
    <t>Skatteförändring</t>
  </si>
  <si>
    <t>Ökning av driftskostnader</t>
  </si>
  <si>
    <t>Ger skattehöjning</t>
  </si>
  <si>
    <t>Skatteökning</t>
  </si>
  <si>
    <t>miljoner kr</t>
  </si>
  <si>
    <t>Bilkörning</t>
  </si>
  <si>
    <t>Bilkostnad</t>
  </si>
  <si>
    <t>Parkering</t>
  </si>
  <si>
    <t>Bil &gt; kollektiv</t>
  </si>
  <si>
    <t>Exemplet Göteborg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</si>
</sst>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0"/>
      <color theme="1"/>
      <name val="Calibri"/>
      <family val="2"/>
    </font>
    <font>
      <sz val="12"/>
      <name val="Tms Rmn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1" applyFont="1"/>
    <xf numFmtId="3" fontId="3" fillId="2" borderId="0" xfId="1" applyNumberFormat="1" applyFont="1" applyFill="1"/>
    <xf numFmtId="3" fontId="3" fillId="0" borderId="0" xfId="1" applyNumberFormat="1" applyFont="1"/>
    <xf numFmtId="164" fontId="3" fillId="0" borderId="0" xfId="1" applyNumberFormat="1" applyFont="1"/>
    <xf numFmtId="3" fontId="3" fillId="3" borderId="0" xfId="1" applyNumberFormat="1" applyFont="1" applyFill="1"/>
    <xf numFmtId="0" fontId="3" fillId="2" borderId="0" xfId="1" applyFont="1" applyFill="1"/>
    <xf numFmtId="2" fontId="3" fillId="0" borderId="0" xfId="1" applyNumberFormat="1" applyFont="1"/>
    <xf numFmtId="0" fontId="3" fillId="0" borderId="0" xfId="1" applyFont="1" applyAlignment="1">
      <alignment horizontal="right"/>
    </xf>
    <xf numFmtId="9" fontId="3" fillId="0" borderId="0" xfId="1" applyNumberFormat="1" applyFont="1"/>
    <xf numFmtId="165" fontId="3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right"/>
    </xf>
    <xf numFmtId="9" fontId="3" fillId="4" borderId="0" xfId="1" applyNumberFormat="1" applyFont="1" applyFill="1"/>
    <xf numFmtId="0" fontId="5" fillId="0" borderId="0" xfId="1" applyFont="1" applyAlignment="1">
      <alignment horizontal="right"/>
    </xf>
    <xf numFmtId="2" fontId="3" fillId="2" borderId="0" xfId="1" applyNumberFormat="1" applyFont="1" applyFill="1"/>
  </cellXfs>
  <cellStyles count="24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/>
  </sheetViews>
  <sheetFormatPr baseColWidth="10" defaultColWidth="12.5" defaultRowHeight="14" x14ac:dyDescent="0"/>
  <cols>
    <col min="1" max="1" width="22.5" style="2" customWidth="1"/>
    <col min="2" max="2" width="10.83203125" style="2" customWidth="1"/>
    <col min="3" max="3" width="9.83203125" style="2" customWidth="1"/>
    <col min="4" max="4" width="9.5" style="2" customWidth="1"/>
    <col min="5" max="5" width="8.5" style="2" customWidth="1"/>
    <col min="6" max="7" width="11.5" style="2" customWidth="1"/>
    <col min="8" max="16384" width="12.5" style="2"/>
  </cols>
  <sheetData>
    <row r="1" spans="1:5">
      <c r="A1" s="1" t="s">
        <v>30</v>
      </c>
    </row>
    <row r="3" spans="1:5">
      <c r="A3" s="2" t="s">
        <v>0</v>
      </c>
      <c r="B3" s="3">
        <v>2933</v>
      </c>
      <c r="C3" s="2" t="s">
        <v>25</v>
      </c>
    </row>
    <row r="4" spans="1:5">
      <c r="A4" s="2" t="s">
        <v>1</v>
      </c>
      <c r="B4" s="3">
        <v>34740</v>
      </c>
      <c r="C4" s="2" t="s">
        <v>25</v>
      </c>
      <c r="D4" s="12"/>
    </row>
    <row r="5" spans="1:5">
      <c r="A5" s="2" t="s">
        <v>24</v>
      </c>
      <c r="B5" s="5">
        <f>B3/B4</f>
        <v>8.4427173287276919E-2</v>
      </c>
    </row>
    <row r="6" spans="1:5">
      <c r="B6" s="5"/>
    </row>
    <row r="7" spans="1:5">
      <c r="A7" s="2" t="s">
        <v>2</v>
      </c>
      <c r="B7" s="6">
        <v>7521</v>
      </c>
      <c r="C7" s="2" t="s">
        <v>25</v>
      </c>
    </row>
    <row r="9" spans="1:5">
      <c r="A9" s="2" t="s">
        <v>17</v>
      </c>
      <c r="B9" s="16">
        <v>11.48</v>
      </c>
      <c r="C9" s="2" t="s">
        <v>3</v>
      </c>
      <c r="D9" s="12"/>
    </row>
    <row r="10" spans="1:5">
      <c r="A10" s="2" t="s">
        <v>21</v>
      </c>
      <c r="B10" s="8">
        <f>B5*B9</f>
        <v>0.96922394933793909</v>
      </c>
      <c r="C10" s="2" t="s">
        <v>3</v>
      </c>
      <c r="E10" s="13"/>
    </row>
    <row r="12" spans="1:5">
      <c r="A12" s="2" t="s">
        <v>4</v>
      </c>
      <c r="B12" s="7">
        <v>580</v>
      </c>
      <c r="C12" s="2" t="s">
        <v>3</v>
      </c>
    </row>
    <row r="14" spans="1:5">
      <c r="A14" s="2" t="s">
        <v>26</v>
      </c>
      <c r="B14" s="7">
        <v>2.8</v>
      </c>
      <c r="C14" s="2" t="s">
        <v>5</v>
      </c>
    </row>
    <row r="15" spans="1:5">
      <c r="A15" s="2" t="s">
        <v>27</v>
      </c>
      <c r="B15" s="7">
        <v>34</v>
      </c>
      <c r="C15" s="2" t="s">
        <v>6</v>
      </c>
    </row>
    <row r="16" spans="1:5">
      <c r="A16" s="2" t="s">
        <v>28</v>
      </c>
      <c r="B16" s="7">
        <v>40</v>
      </c>
      <c r="C16" s="2" t="s">
        <v>7</v>
      </c>
    </row>
    <row r="17" spans="1:7">
      <c r="A17" s="2" t="s">
        <v>8</v>
      </c>
      <c r="B17" s="4">
        <f>(B14*B15+B16)*20</f>
        <v>2704</v>
      </c>
      <c r="C17" s="2" t="s">
        <v>9</v>
      </c>
    </row>
    <row r="19" spans="1:7">
      <c r="A19" s="9" t="s">
        <v>10</v>
      </c>
      <c r="B19" s="9" t="s">
        <v>18</v>
      </c>
      <c r="C19" s="9" t="s">
        <v>11</v>
      </c>
      <c r="D19" s="9" t="s">
        <v>12</v>
      </c>
      <c r="E19" s="9" t="s">
        <v>13</v>
      </c>
      <c r="F19" s="9" t="s">
        <v>4</v>
      </c>
      <c r="G19" s="9" t="s">
        <v>29</v>
      </c>
    </row>
    <row r="20" spans="1:7">
      <c r="A20" s="4">
        <v>10000</v>
      </c>
      <c r="B20" s="4">
        <v>5170</v>
      </c>
      <c r="C20" s="4">
        <f>(A20-B20)*$B$10/100</f>
        <v>46.813516753022462</v>
      </c>
      <c r="D20" s="4">
        <f t="shared" ref="D20:D28" si="0">-C20</f>
        <v>-46.813516753022462</v>
      </c>
      <c r="E20" s="4">
        <f>$B$12-C20</f>
        <v>533.18648324697756</v>
      </c>
      <c r="F20" s="11">
        <f t="shared" ref="F20:F28" si="1">C20*12/$B$12</f>
        <v>0.96855551902805093</v>
      </c>
      <c r="G20" s="4">
        <f>$B$17-C20</f>
        <v>2657.1864832469773</v>
      </c>
    </row>
    <row r="21" spans="1:7">
      <c r="A21" s="4">
        <v>12000</v>
      </c>
      <c r="B21" s="4">
        <v>5350</v>
      </c>
      <c r="C21" s="4">
        <f>(A21-B21)*$B$10/100</f>
        <v>64.453392630972942</v>
      </c>
      <c r="D21" s="4">
        <f t="shared" si="0"/>
        <v>-64.453392630972942</v>
      </c>
      <c r="E21" s="4">
        <f t="shared" ref="E21:E28" si="2">$B$12-C21</f>
        <v>515.54660736902702</v>
      </c>
      <c r="F21" s="11">
        <f t="shared" si="1"/>
        <v>1.3335184682270265</v>
      </c>
      <c r="G21" s="4">
        <f t="shared" ref="G21:G28" si="3">$B$17-C21</f>
        <v>2639.5466073690272</v>
      </c>
    </row>
    <row r="22" spans="1:7">
      <c r="A22" s="4">
        <v>15000</v>
      </c>
      <c r="B22" s="4">
        <v>5610</v>
      </c>
      <c r="C22" s="4">
        <f t="shared" ref="C22:C28" si="4">(A22-B22)*$B$10/100</f>
        <v>91.010128842832472</v>
      </c>
      <c r="D22" s="4">
        <f t="shared" si="0"/>
        <v>-91.010128842832472</v>
      </c>
      <c r="E22" s="4">
        <f t="shared" si="2"/>
        <v>488.9898711571675</v>
      </c>
      <c r="F22" s="11">
        <f t="shared" si="1"/>
        <v>1.8829681829551543</v>
      </c>
      <c r="G22" s="4">
        <f t="shared" si="3"/>
        <v>2612.9898711571677</v>
      </c>
    </row>
    <row r="23" spans="1:7">
      <c r="A23" s="4">
        <v>18000</v>
      </c>
      <c r="B23" s="4">
        <v>5870</v>
      </c>
      <c r="C23" s="4">
        <f>(A23-B23)*$B$10/100</f>
        <v>117.566865054692</v>
      </c>
      <c r="D23" s="4">
        <f t="shared" si="0"/>
        <v>-117.566865054692</v>
      </c>
      <c r="E23" s="4">
        <f t="shared" si="2"/>
        <v>462.43313494530798</v>
      </c>
      <c r="F23" s="11">
        <f t="shared" si="1"/>
        <v>2.4324178976832829</v>
      </c>
      <c r="G23" s="4">
        <f t="shared" si="3"/>
        <v>2586.4331349453082</v>
      </c>
    </row>
    <row r="24" spans="1:7">
      <c r="A24" s="4">
        <v>20000</v>
      </c>
      <c r="B24" s="4">
        <v>5953.3333333333321</v>
      </c>
      <c r="C24" s="4">
        <f t="shared" si="4"/>
        <v>136.14365741700252</v>
      </c>
      <c r="D24" s="4">
        <f t="shared" si="0"/>
        <v>-136.14365741700252</v>
      </c>
      <c r="E24" s="4">
        <f t="shared" si="2"/>
        <v>443.85634258299751</v>
      </c>
      <c r="F24" s="11">
        <f t="shared" si="1"/>
        <v>2.8167653258690177</v>
      </c>
      <c r="G24" s="4">
        <f t="shared" si="3"/>
        <v>2567.8563425829975</v>
      </c>
    </row>
    <row r="25" spans="1:7">
      <c r="A25" s="4">
        <v>25000</v>
      </c>
      <c r="B25" s="4">
        <v>6390</v>
      </c>
      <c r="C25" s="4">
        <f t="shared" si="4"/>
        <v>180.37257697179047</v>
      </c>
      <c r="D25" s="4">
        <f t="shared" si="0"/>
        <v>-180.37257697179047</v>
      </c>
      <c r="E25" s="4">
        <f t="shared" si="2"/>
        <v>399.62742302820953</v>
      </c>
      <c r="F25" s="11">
        <f t="shared" si="1"/>
        <v>3.7318464201060091</v>
      </c>
      <c r="G25" s="4">
        <f t="shared" si="3"/>
        <v>2523.6274230282097</v>
      </c>
    </row>
    <row r="26" spans="1:7">
      <c r="A26" s="4">
        <v>30000</v>
      </c>
      <c r="B26" s="4">
        <v>6420</v>
      </c>
      <c r="C26" s="4">
        <f t="shared" si="4"/>
        <v>228.54300725388603</v>
      </c>
      <c r="D26" s="4">
        <f t="shared" si="0"/>
        <v>-228.54300725388603</v>
      </c>
      <c r="E26" s="4">
        <f t="shared" si="2"/>
        <v>351.456992746114</v>
      </c>
      <c r="F26" s="11">
        <f t="shared" si="1"/>
        <v>4.7284760121493665</v>
      </c>
      <c r="G26" s="4">
        <f t="shared" si="3"/>
        <v>2475.4569927461139</v>
      </c>
    </row>
    <row r="27" spans="1:7">
      <c r="A27" s="4">
        <v>40000</v>
      </c>
      <c r="B27" s="4">
        <v>6420</v>
      </c>
      <c r="C27" s="4">
        <f t="shared" si="4"/>
        <v>325.46540218767996</v>
      </c>
      <c r="D27" s="4">
        <f t="shared" si="0"/>
        <v>-325.46540218767996</v>
      </c>
      <c r="E27" s="4">
        <f t="shared" si="2"/>
        <v>254.53459781232004</v>
      </c>
      <c r="F27" s="11">
        <f t="shared" si="1"/>
        <v>6.7337669418140678</v>
      </c>
      <c r="G27" s="4">
        <f t="shared" si="3"/>
        <v>2378.53459781232</v>
      </c>
    </row>
    <row r="28" spans="1:7">
      <c r="A28" s="4">
        <v>75000</v>
      </c>
      <c r="B28" s="4">
        <v>6420</v>
      </c>
      <c r="C28" s="4">
        <f t="shared" si="4"/>
        <v>664.69378445595862</v>
      </c>
      <c r="D28" s="4">
        <f t="shared" si="0"/>
        <v>-664.69378445595862</v>
      </c>
      <c r="E28" s="4">
        <f t="shared" si="2"/>
        <v>-84.693784455958621</v>
      </c>
      <c r="F28" s="11">
        <f t="shared" si="1"/>
        <v>13.752285195640523</v>
      </c>
      <c r="G28" s="4">
        <f t="shared" si="3"/>
        <v>2039.3062155440414</v>
      </c>
    </row>
    <row r="30" spans="1:7">
      <c r="A30" s="2" t="s">
        <v>19</v>
      </c>
      <c r="B30" s="2" t="s">
        <v>20</v>
      </c>
    </row>
    <row r="31" spans="1:7">
      <c r="A31" s="2" t="s">
        <v>22</v>
      </c>
      <c r="B31" s="2" t="s">
        <v>16</v>
      </c>
      <c r="C31" s="9" t="s">
        <v>11</v>
      </c>
      <c r="D31" s="9" t="s">
        <v>12</v>
      </c>
      <c r="E31" s="9" t="s">
        <v>13</v>
      </c>
      <c r="F31" s="9" t="s">
        <v>4</v>
      </c>
      <c r="G31" s="9" t="s">
        <v>29</v>
      </c>
    </row>
    <row r="32" spans="1:7">
      <c r="A32" s="10">
        <v>0</v>
      </c>
      <c r="B32" s="8">
        <f>$B$9*$B$5+(A32*$B$7/$B$4)*$B$9</f>
        <v>0.96922394933793909</v>
      </c>
      <c r="C32" s="4">
        <f>($A$25-$B$25)*B32/100</f>
        <v>180.37257697179047</v>
      </c>
      <c r="D32" s="4">
        <f t="shared" ref="D32:D37" si="5">-C32</f>
        <v>-180.37257697179047</v>
      </c>
      <c r="E32" s="4">
        <f>$B$12-C32</f>
        <v>399.62742302820953</v>
      </c>
      <c r="F32" s="11">
        <f>C32*12/$B$12</f>
        <v>3.7318464201060091</v>
      </c>
      <c r="G32" s="4">
        <f>$B$17-C32</f>
        <v>2523.6274230282097</v>
      </c>
    </row>
    <row r="33" spans="1:7">
      <c r="A33" s="10">
        <v>0.1</v>
      </c>
      <c r="B33" s="8">
        <f>$B$9*$B$5+(A33*$B$7/$B$4)*$B$9</f>
        <v>1.2177590097869893</v>
      </c>
      <c r="C33" s="4">
        <f t="shared" ref="C33:C37" si="6">($A$25-$B$25)*B33/100</f>
        <v>226.62495172135871</v>
      </c>
      <c r="D33" s="4">
        <f t="shared" si="5"/>
        <v>-226.62495172135871</v>
      </c>
      <c r="E33" s="4">
        <f t="shared" ref="E33:E37" si="7">$B$12-C33</f>
        <v>353.37504827864132</v>
      </c>
      <c r="F33" s="11">
        <f t="shared" ref="F33:F37" si="8">C33*12/$B$12</f>
        <v>4.6887921045798358</v>
      </c>
      <c r="G33" s="4">
        <f t="shared" ref="G33:G37" si="9">$B$17-C33</f>
        <v>2477.3750482786413</v>
      </c>
    </row>
    <row r="34" spans="1:7">
      <c r="A34" s="10">
        <v>0.2</v>
      </c>
      <c r="B34" s="8">
        <f t="shared" ref="B34:B37" si="10">$B$9*$B$5+(A34*$B$7/$B$4)*$B$9</f>
        <v>1.4662940702360392</v>
      </c>
      <c r="C34" s="4">
        <f t="shared" si="6"/>
        <v>272.8773264709269</v>
      </c>
      <c r="D34" s="4">
        <f t="shared" si="5"/>
        <v>-272.8773264709269</v>
      </c>
      <c r="E34" s="4">
        <f t="shared" si="7"/>
        <v>307.1226735290731</v>
      </c>
      <c r="F34" s="11">
        <f t="shared" si="8"/>
        <v>5.6457377890536602</v>
      </c>
      <c r="G34" s="4">
        <f t="shared" si="9"/>
        <v>2431.1226735290729</v>
      </c>
    </row>
    <row r="35" spans="1:7">
      <c r="A35" s="10">
        <v>0.3</v>
      </c>
      <c r="B35" s="8">
        <f t="shared" si="10"/>
        <v>1.7148291306850894</v>
      </c>
      <c r="C35" s="4">
        <f t="shared" si="6"/>
        <v>319.12970122049512</v>
      </c>
      <c r="D35" s="4">
        <f t="shared" si="5"/>
        <v>-319.12970122049512</v>
      </c>
      <c r="E35" s="4">
        <f t="shared" si="7"/>
        <v>260.87029877950488</v>
      </c>
      <c r="F35" s="11">
        <f t="shared" si="8"/>
        <v>6.6026834735274855</v>
      </c>
      <c r="G35" s="4">
        <f t="shared" si="9"/>
        <v>2384.870298779505</v>
      </c>
    </row>
    <row r="36" spans="1:7">
      <c r="A36" s="10">
        <v>0.4</v>
      </c>
      <c r="B36" s="8">
        <f t="shared" si="10"/>
        <v>1.9633641911341395</v>
      </c>
      <c r="C36" s="4">
        <f t="shared" si="6"/>
        <v>365.3820759700634</v>
      </c>
      <c r="D36" s="4">
        <f t="shared" si="5"/>
        <v>-365.3820759700634</v>
      </c>
      <c r="E36" s="4">
        <f t="shared" si="7"/>
        <v>214.6179240299366</v>
      </c>
      <c r="F36" s="11">
        <f t="shared" si="8"/>
        <v>7.5596291580013117</v>
      </c>
      <c r="G36" s="4">
        <f t="shared" si="9"/>
        <v>2338.6179240299366</v>
      </c>
    </row>
    <row r="37" spans="1:7">
      <c r="A37" s="10">
        <v>0.5</v>
      </c>
      <c r="B37" s="8">
        <f t="shared" si="10"/>
        <v>2.2118992515831897</v>
      </c>
      <c r="C37" s="4">
        <f t="shared" si="6"/>
        <v>411.63445071963156</v>
      </c>
      <c r="D37" s="4">
        <f t="shared" si="5"/>
        <v>-411.63445071963156</v>
      </c>
      <c r="E37" s="4">
        <f t="shared" si="7"/>
        <v>168.36554928036844</v>
      </c>
      <c r="F37" s="11">
        <f t="shared" si="8"/>
        <v>8.5165748424751353</v>
      </c>
      <c r="G37" s="4">
        <f t="shared" si="9"/>
        <v>2292.3655492803682</v>
      </c>
    </row>
    <row r="38" spans="1:7">
      <c r="A38" s="10"/>
    </row>
    <row r="39" spans="1:7">
      <c r="A39" s="2" t="s">
        <v>22</v>
      </c>
      <c r="B39" s="14">
        <v>0.2</v>
      </c>
      <c r="C39" s="15"/>
      <c r="D39" s="12"/>
    </row>
    <row r="40" spans="1:7">
      <c r="A40" s="2" t="s">
        <v>23</v>
      </c>
      <c r="B40" s="8">
        <f>$B$9*$B$5+($B$39*$B$7/$B$4)*$B$9</f>
        <v>1.4662940702360392</v>
      </c>
    </row>
    <row r="41" spans="1:7">
      <c r="A41" s="9" t="s">
        <v>10</v>
      </c>
      <c r="B41" s="9" t="s">
        <v>18</v>
      </c>
      <c r="C41" s="9" t="s">
        <v>11</v>
      </c>
      <c r="D41" s="9" t="s">
        <v>12</v>
      </c>
      <c r="E41" s="9" t="s">
        <v>13</v>
      </c>
      <c r="F41" s="9" t="s">
        <v>14</v>
      </c>
      <c r="G41" s="9" t="s">
        <v>15</v>
      </c>
    </row>
    <row r="42" spans="1:7">
      <c r="A42" s="4">
        <v>10000</v>
      </c>
      <c r="B42" s="4">
        <v>5170</v>
      </c>
      <c r="C42" s="4">
        <f>(A42-B42)*$B$40/100</f>
        <v>70.822003592400691</v>
      </c>
      <c r="D42" s="4">
        <f t="shared" ref="D42:D50" si="11">-C42</f>
        <v>-70.822003592400691</v>
      </c>
      <c r="E42" s="4">
        <f>$B$12-C42</f>
        <v>509.17799640759932</v>
      </c>
      <c r="F42" s="11">
        <f t="shared" ref="F42:F50" si="12">C42*12/$B$12</f>
        <v>1.4652828329462213</v>
      </c>
      <c r="G42" s="4">
        <f>$B$17-C42</f>
        <v>2633.1779964075995</v>
      </c>
    </row>
    <row r="43" spans="1:7">
      <c r="A43" s="4">
        <v>12000</v>
      </c>
      <c r="B43" s="4">
        <v>5350</v>
      </c>
      <c r="C43" s="4">
        <f t="shared" ref="C43:C50" si="13">(A43-B43)*$B$40/100</f>
        <v>97.508555670696609</v>
      </c>
      <c r="D43" s="4">
        <f t="shared" si="11"/>
        <v>-97.508555670696609</v>
      </c>
      <c r="E43" s="4">
        <f t="shared" ref="E43:E50" si="14">$B$12-C43</f>
        <v>482.49144432930336</v>
      </c>
      <c r="F43" s="11">
        <f t="shared" si="12"/>
        <v>2.0174183931868264</v>
      </c>
      <c r="G43" s="4">
        <f t="shared" ref="G43:G50" si="15">$B$17-C43</f>
        <v>2606.4914443293032</v>
      </c>
    </row>
    <row r="44" spans="1:7">
      <c r="A44" s="4">
        <v>15000</v>
      </c>
      <c r="B44" s="4">
        <v>5610</v>
      </c>
      <c r="C44" s="4">
        <f t="shared" si="13"/>
        <v>137.68501319516409</v>
      </c>
      <c r="D44" s="4">
        <f t="shared" si="11"/>
        <v>-137.68501319516409</v>
      </c>
      <c r="E44" s="4">
        <f t="shared" si="14"/>
        <v>442.31498680483594</v>
      </c>
      <c r="F44" s="11">
        <f t="shared" si="12"/>
        <v>2.8486554454171884</v>
      </c>
      <c r="G44" s="4">
        <f t="shared" si="15"/>
        <v>2566.3149868048358</v>
      </c>
    </row>
    <row r="45" spans="1:7">
      <c r="A45" s="4">
        <v>18000</v>
      </c>
      <c r="B45" s="4">
        <v>5870</v>
      </c>
      <c r="C45" s="4">
        <f t="shared" si="13"/>
        <v>177.86147071963154</v>
      </c>
      <c r="D45" s="4">
        <f t="shared" si="11"/>
        <v>-177.86147071963154</v>
      </c>
      <c r="E45" s="4">
        <f t="shared" si="14"/>
        <v>402.13852928036846</v>
      </c>
      <c r="F45" s="11">
        <f t="shared" si="12"/>
        <v>3.6798924976475487</v>
      </c>
      <c r="G45" s="4">
        <f t="shared" si="15"/>
        <v>2526.1385292803684</v>
      </c>
    </row>
    <row r="46" spans="1:7">
      <c r="A46" s="4">
        <v>20000</v>
      </c>
      <c r="B46" s="4">
        <v>5953.3333333333321</v>
      </c>
      <c r="C46" s="4">
        <f t="shared" si="13"/>
        <v>205.96544039915568</v>
      </c>
      <c r="D46" s="4">
        <f t="shared" si="11"/>
        <v>-205.96544039915568</v>
      </c>
      <c r="E46" s="4">
        <f t="shared" si="14"/>
        <v>374.03455960084432</v>
      </c>
      <c r="F46" s="11">
        <f t="shared" si="12"/>
        <v>4.2613539392928761</v>
      </c>
      <c r="G46" s="4">
        <f t="shared" si="15"/>
        <v>2498.0345596008442</v>
      </c>
    </row>
    <row r="47" spans="1:7">
      <c r="A47" s="4">
        <v>25000</v>
      </c>
      <c r="B47" s="4">
        <v>6390</v>
      </c>
      <c r="C47" s="4">
        <f t="shared" si="13"/>
        <v>272.8773264709269</v>
      </c>
      <c r="D47" s="4">
        <f t="shared" si="11"/>
        <v>-272.8773264709269</v>
      </c>
      <c r="E47" s="4">
        <f t="shared" si="14"/>
        <v>307.1226735290731</v>
      </c>
      <c r="F47" s="11">
        <f t="shared" si="12"/>
        <v>5.6457377890536602</v>
      </c>
      <c r="G47" s="4">
        <f t="shared" si="15"/>
        <v>2431.1226735290729</v>
      </c>
    </row>
    <row r="48" spans="1:7">
      <c r="A48" s="4">
        <v>30000</v>
      </c>
      <c r="B48" s="4">
        <v>6420</v>
      </c>
      <c r="C48" s="4">
        <f t="shared" si="13"/>
        <v>345.75214176165804</v>
      </c>
      <c r="D48" s="4">
        <f t="shared" si="11"/>
        <v>-345.75214176165804</v>
      </c>
      <c r="E48" s="4">
        <f t="shared" si="14"/>
        <v>234.24785823834196</v>
      </c>
      <c r="F48" s="11">
        <f t="shared" si="12"/>
        <v>7.1534925881722344</v>
      </c>
      <c r="G48" s="4">
        <f t="shared" si="15"/>
        <v>2358.2478582383419</v>
      </c>
    </row>
    <row r="49" spans="1:7">
      <c r="A49" s="4">
        <v>40000</v>
      </c>
      <c r="B49" s="4">
        <v>6420</v>
      </c>
      <c r="C49" s="4">
        <f t="shared" si="13"/>
        <v>492.381548785262</v>
      </c>
      <c r="D49" s="4">
        <f t="shared" si="11"/>
        <v>-492.381548785262</v>
      </c>
      <c r="E49" s="4">
        <f t="shared" si="14"/>
        <v>87.618451214738002</v>
      </c>
      <c r="F49" s="11">
        <f t="shared" si="12"/>
        <v>10.187204457626109</v>
      </c>
      <c r="G49" s="4">
        <f t="shared" si="15"/>
        <v>2211.6184512147379</v>
      </c>
    </row>
    <row r="50" spans="1:7">
      <c r="A50" s="4">
        <v>75000</v>
      </c>
      <c r="B50" s="4">
        <v>6420</v>
      </c>
      <c r="C50" s="4">
        <f t="shared" si="13"/>
        <v>1005.5844733678756</v>
      </c>
      <c r="D50" s="4">
        <f t="shared" si="11"/>
        <v>-1005.5844733678756</v>
      </c>
      <c r="E50" s="4">
        <f t="shared" si="14"/>
        <v>-425.5844733678756</v>
      </c>
      <c r="F50" s="11">
        <f t="shared" si="12"/>
        <v>20.80519600071467</v>
      </c>
      <c r="G50" s="4">
        <f t="shared" si="15"/>
        <v>1698.4155266321245</v>
      </c>
    </row>
  </sheetData>
  <printOptions gridLines="1" gridLinesSet="0"/>
  <pageMargins left="0.75" right="0.75" top="1" bottom="1" header="0.5" footer="0.5"/>
  <headerFooter alignWithMargins="0">
    <oddHeader>&amp;A</oddHeader>
    <oddFooter>Sida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Exemplet Göteborg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 Ljunggren</dc:creator>
  <cp:lastModifiedBy>Signe Lidén</cp:lastModifiedBy>
  <cp:lastPrinted>2012-03-16T14:13:14Z</cp:lastPrinted>
  <dcterms:created xsi:type="dcterms:W3CDTF">2012-03-15T15:12:39Z</dcterms:created>
  <dcterms:modified xsi:type="dcterms:W3CDTF">2015-11-30T08:18:10Z</dcterms:modified>
</cp:coreProperties>
</file>